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209"/>
  <workbookPr filterPrivacy="1"/>
  <xr:revisionPtr revIDLastSave="0" documentId="13_ncr:1_{77B7047F-0DF0-D44F-B9F3-41D71107FFD1}" xr6:coauthVersionLast="47" xr6:coauthVersionMax="47" xr10:uidLastSave="{00000000-0000-0000-0000-000000000000}"/>
  <bookViews>
    <workbookView xWindow="1120" yWindow="620" windowWidth="30760" windowHeight="18980" xr2:uid="{00000000-000D-0000-FFFF-FFFF00000000}"/>
  </bookViews>
  <sheets>
    <sheet name="Wholesale Products" sheetId="1" r:id="rId1"/>
  </sheets>
  <definedNames>
    <definedName name="ColumnTitle1">ProductPriceList[[#Headers],[SKU]]</definedName>
    <definedName name="_xlnm.Print_Titles" localSheetId="0">'Wholesale Products'!$10:$10</definedName>
    <definedName name="RowTitleRegion1..F5">'Wholesale Products'!#REF!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8" i="1" l="1"/>
  <c r="J17" i="1"/>
  <c r="J16" i="1"/>
  <c r="J15" i="1"/>
  <c r="J14" i="1"/>
  <c r="J13" i="1"/>
  <c r="J12" i="1"/>
  <c r="J26" i="1"/>
  <c r="J25" i="1"/>
  <c r="J24" i="1"/>
  <c r="J23" i="1"/>
  <c r="J11" i="1"/>
  <c r="J28" i="1"/>
  <c r="J27" i="1"/>
  <c r="J22" i="1"/>
  <c r="J21" i="1"/>
  <c r="J20" i="1"/>
  <c r="J19" i="1"/>
  <c r="I22" i="1"/>
  <c r="I21" i="1"/>
  <c r="I27" i="1"/>
  <c r="I11" i="1" l="1"/>
  <c r="I20" i="1"/>
  <c r="I12" i="1"/>
  <c r="I19" i="1"/>
  <c r="I28" i="1"/>
  <c r="I13" i="1"/>
  <c r="I14" i="1"/>
  <c r="I16" i="1"/>
  <c r="I17" i="1"/>
  <c r="I18" i="1"/>
  <c r="I15" i="1"/>
</calcChain>
</file>

<file path=xl/sharedStrings.xml><?xml version="1.0" encoding="utf-8"?>
<sst xmlns="http://schemas.openxmlformats.org/spreadsheetml/2006/main" count="103" uniqueCount="61">
  <si>
    <t>Sea Tangle Tea (Bag)</t>
  </si>
  <si>
    <t>Sakura Cha (Bag)</t>
  </si>
  <si>
    <t>Tea Leaves</t>
  </si>
  <si>
    <t>Tea Bags</t>
  </si>
  <si>
    <t>Type</t>
  </si>
  <si>
    <t>K-51</t>
  </si>
  <si>
    <t>U-51</t>
  </si>
  <si>
    <t>K-26</t>
  </si>
  <si>
    <t>U-26</t>
  </si>
  <si>
    <t>O-10</t>
  </si>
  <si>
    <t>G-100</t>
  </si>
  <si>
    <t>G-500</t>
  </si>
  <si>
    <t>500g</t>
  </si>
  <si>
    <t>40g</t>
  </si>
  <si>
    <t>1kg</t>
  </si>
  <si>
    <t xml:space="preserve">70g </t>
  </si>
  <si>
    <t xml:space="preserve">30g </t>
  </si>
  <si>
    <t xml:space="preserve">50g </t>
  </si>
  <si>
    <t>SKU</t>
  </si>
  <si>
    <t>Sea Tangle Tea (Can)</t>
  </si>
  <si>
    <t>Shiitake Tea (Can)</t>
  </si>
  <si>
    <t>Plum &amp; Sea Tangle Tea (Can)</t>
  </si>
  <si>
    <t>Plum &amp; Sea Tangle Tea (Bag)</t>
  </si>
  <si>
    <t>Weight per Unit</t>
  </si>
  <si>
    <t>Product</t>
  </si>
  <si>
    <t>Updated</t>
  </si>
  <si>
    <t>https://twinleaftea.com</t>
  </si>
  <si>
    <t>Unit 09, 29th W50, No.50 Wong Chuk Hang Road, Hong Kong</t>
  </si>
  <si>
    <t>Total Bulk Price</t>
  </si>
  <si>
    <t>Bulk Weight</t>
  </si>
  <si>
    <t>Sakura Cha (Box)</t>
  </si>
  <si>
    <t>Green Tea Powder (Sugar Free)</t>
  </si>
  <si>
    <t>Green Tea (Bag)</t>
  </si>
  <si>
    <t>Stock</t>
  </si>
  <si>
    <t>In Stock</t>
  </si>
  <si>
    <t>Pure Green Tea Powder (Uji)</t>
  </si>
  <si>
    <t>Mar 1, 2025</t>
  </si>
  <si>
    <t>Powder</t>
  </si>
  <si>
    <t>Description</t>
  </si>
  <si>
    <t>ymhk@biznetvigator.com | +852 2850 8448</t>
  </si>
  <si>
    <t>No label (packaged in aluminium bag)</t>
  </si>
  <si>
    <t>Houji Powder</t>
  </si>
  <si>
    <t>Price per Unit</t>
  </si>
  <si>
    <t>H-500</t>
  </si>
  <si>
    <t>*Free delivery over $500 (flat delivery fee of HKD 70)
*Custom labelling services available on request</t>
  </si>
  <si>
    <t>Tartary Buckwheat Teabags</t>
  </si>
  <si>
    <t>Tartary Buckwheat &amp; BlackBean Teabags</t>
  </si>
  <si>
    <t>Oolong Roasted Rice Teabags</t>
  </si>
  <si>
    <t>Genmaicha Teabags</t>
  </si>
  <si>
    <t>Sencha Teabags</t>
  </si>
  <si>
    <t>No label (packaged in kraft/paper bag)</t>
  </si>
  <si>
    <t>MOQ</t>
  </si>
  <si>
    <t>8g x 10 teabags (80g)</t>
  </si>
  <si>
    <t>6g x10 teabags (60g)</t>
  </si>
  <si>
    <t>2g x 20 teabags (40g)</t>
  </si>
  <si>
    <t>2g x 12 teabags (24g)</t>
  </si>
  <si>
    <t>5g x 15 teabags (75g)</t>
  </si>
  <si>
    <t>Sencha (Chiran Green Tea)</t>
  </si>
  <si>
    <t>3g x 30 teabags (90g)</t>
  </si>
  <si>
    <t>3g x 7 teagbags (21g)</t>
  </si>
  <si>
    <t>Lightly Roasted Hojicha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</si>
</sst>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44" formatCode="_(&quot;HK$&quot;* #,##0.00_);_(&quot;HK$&quot;* \(#,##0.00\);_(&quot;HK$&quot;* &quot;-&quot;??_);_(@_)"/>
    <numFmt numFmtId="43" formatCode="_(* #,##0.00_);_(* \(#,##0.00\);_(* &quot;-&quot;??_);_(@_)"/>
    <numFmt numFmtId="164" formatCode="&quot;$&quot;#,##0.00"/>
    <numFmt numFmtId="165" formatCode="[&lt;=9999999]###\-####;\(###\)\ ###\-####"/>
    <numFmt numFmtId="166" formatCode="[$HKD]\ #,##0"/>
    <numFmt numFmtId="167" formatCode="[$HKD]\ #,##0.00"/>
  </numFmts>
  <fonts count="18">
    <font>
      <sz val="11"/>
      <name val="Arial"/>
      <family val="1"/>
      <scheme val="minor"/>
    </font>
    <font>
      <sz val="12"/>
      <color theme="1"/>
      <name val="Arial"/>
      <family val="2"/>
      <scheme val="minor"/>
    </font>
    <font>
      <sz val="8"/>
      <name val="Arial"/>
      <family val="2"/>
    </font>
    <font>
      <b/>
      <sz val="24"/>
      <color theme="4" tint="-0.499984740745262"/>
      <name val="Arial"/>
      <family val="2"/>
      <scheme val="major"/>
    </font>
    <font>
      <sz val="11"/>
      <color theme="1" tint="0.24994659260841701"/>
      <name val="Arial"/>
      <family val="2"/>
      <scheme val="major"/>
    </font>
    <font>
      <sz val="11"/>
      <name val="Arial"/>
      <family val="1"/>
      <scheme val="minor"/>
    </font>
    <font>
      <i/>
      <sz val="11"/>
      <color theme="1" tint="0.24994659260841701"/>
      <name val="Arial"/>
      <family val="2"/>
      <scheme val="major"/>
    </font>
    <font>
      <sz val="11"/>
      <color theme="1" tint="0.24994659260841701"/>
      <name val="Arial"/>
      <family val="1"/>
      <scheme val="minor"/>
    </font>
    <font>
      <sz val="24"/>
      <color theme="4" tint="-0.499984740745262"/>
      <name val="Arial"/>
      <family val="2"/>
      <charset val="238"/>
      <scheme val="major"/>
    </font>
    <font>
      <i/>
      <sz val="11"/>
      <color theme="1" tint="0.24994659260841701"/>
      <name val="Arial"/>
      <family val="2"/>
      <charset val="238"/>
      <scheme val="major"/>
    </font>
    <font>
      <b/>
      <sz val="12"/>
      <name val="Arial"/>
      <family val="2"/>
      <charset val="238"/>
      <scheme val="minor"/>
    </font>
    <font>
      <sz val="12"/>
      <name val="新細明體"/>
      <family val="1"/>
      <charset val="136"/>
    </font>
    <font>
      <sz val="12"/>
      <color theme="1"/>
      <name val="Arial"/>
      <family val="2"/>
      <charset val="128"/>
      <scheme val="minor"/>
    </font>
    <font>
      <b/>
      <sz val="11"/>
      <name val="Arial"/>
      <family val="2"/>
      <scheme val="minor"/>
    </font>
    <font>
      <sz val="12"/>
      <color theme="1"/>
      <name val="Arial"/>
      <family val="1"/>
      <scheme val="minor"/>
    </font>
    <font>
      <sz val="12"/>
      <color theme="1"/>
      <name val="Arial"/>
      <family val="2"/>
      <scheme val="minor"/>
    </font>
    <font>
      <sz val="11"/>
      <name val="Arial"/>
      <family val="2"/>
      <scheme val="minor"/>
    </font>
    <font>
      <sz val="12"/>
      <color theme="6" tint="-0.249977111117893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556B2F"/>
        <bgColor indexed="64"/>
      </patternFill>
    </fill>
  </fills>
  <borders count="1">
    <border>
      <left/>
      <right/>
      <top/>
      <bottom/>
      <diagonal/>
    </border>
  </borders>
  <cellStyleXfs count="16">
    <xf numFmtId="0" fontId="0" fillId="0" borderId="0">
      <alignment horizontal="left" vertical="center" wrapText="1"/>
    </xf>
    <xf numFmtId="0" fontId="4" fillId="0" borderId="0" applyNumberFormat="0" applyFill="0" applyProtection="0">
      <alignment horizontal="center" vertical="top" wrapText="1"/>
    </xf>
    <xf numFmtId="0" fontId="6" fillId="0" borderId="0" applyNumberFormat="0" applyFill="0" applyProtection="0">
      <alignment horizontal="right" vertical="center"/>
    </xf>
    <xf numFmtId="0" fontId="6" fillId="0" borderId="0" applyNumberFormat="0" applyFill="0" applyProtection="0">
      <alignment horizontal="left" vertical="center"/>
    </xf>
    <xf numFmtId="0" fontId="4" fillId="0" borderId="0" applyNumberFormat="0" applyFill="0" applyBorder="0" applyProtection="0">
      <alignment horizontal="center" vertical="center"/>
    </xf>
    <xf numFmtId="164" fontId="5" fillId="0" borderId="0" applyFont="0" applyFill="0" applyBorder="0" applyProtection="0">
      <alignment horizontal="right" vertical="center"/>
    </xf>
    <xf numFmtId="0" fontId="3" fillId="0" borderId="0" applyNumberFormat="0" applyFill="0" applyBorder="0" applyProtection="0">
      <alignment horizontal="center" vertical="center"/>
    </xf>
    <xf numFmtId="14" fontId="6" fillId="2" borderId="0" applyFill="0" applyBorder="0">
      <alignment horizontal="left" vertical="center"/>
    </xf>
    <xf numFmtId="0" fontId="6" fillId="0" borderId="0" applyNumberFormat="0" applyFill="0" applyBorder="0" applyProtection="0">
      <alignment horizontal="center" vertical="center"/>
    </xf>
    <xf numFmtId="165" fontId="4" fillId="2" borderId="0" applyFont="0" applyFill="0" applyBorder="0" applyAlignment="0">
      <alignment vertical="center" wrapText="1"/>
    </xf>
    <xf numFmtId="0" fontId="7" fillId="0" borderId="0" applyNumberFormat="0" applyFill="0" applyBorder="0" applyAlignment="0" applyProtection="0">
      <alignment horizontal="left" vertical="center" wrapText="1"/>
    </xf>
    <xf numFmtId="0" fontId="7" fillId="0" borderId="0" applyNumberFormat="0" applyFill="0" applyBorder="0" applyAlignment="0" applyProtection="0">
      <alignment horizontal="left" vertical="center" wrapText="1"/>
    </xf>
    <xf numFmtId="0" fontId="11" fillId="0" borderId="0">
      <alignment vertical="center"/>
    </xf>
    <xf numFmtId="0" fontId="12" fillId="0" borderId="0">
      <alignment vertical="center"/>
    </xf>
    <xf numFmtId="43" fontId="5" fillId="0" borderId="0" applyFont="0" applyFill="0" applyBorder="0" applyAlignment="0" applyProtection="0"/>
    <xf numFmtId="44" fontId="11" fillId="0" borderId="0" applyFont="0" applyFill="0" applyBorder="0" applyAlignment="0" applyProtection="0">
      <alignment vertical="center"/>
    </xf>
  </cellStyleXfs>
  <cellXfs count="24">
    <xf numFmtId="0" fontId="0" fillId="0" borderId="0" xfId="0">
      <alignment horizontal="left" vertical="center" wrapText="1"/>
    </xf>
    <xf numFmtId="0" fontId="4" fillId="0" borderId="0" xfId="1" applyAlignment="1">
      <alignment horizontal="center" vertical="center" wrapText="1"/>
    </xf>
    <xf numFmtId="0" fontId="8" fillId="0" borderId="0" xfId="6" applyFont="1">
      <alignment horizontal="center" vertical="center"/>
    </xf>
    <xf numFmtId="0" fontId="9" fillId="0" borderId="0" xfId="2" applyFont="1" applyAlignment="1">
      <alignment vertical="center"/>
    </xf>
    <xf numFmtId="0" fontId="9" fillId="0" borderId="0" xfId="2" applyFont="1" applyAlignment="1">
      <alignment horizontal="center" vertical="center"/>
    </xf>
    <xf numFmtId="0" fontId="9" fillId="0" borderId="0" xfId="2" applyFont="1" applyAlignment="1">
      <alignment horizontal="center" vertical="center" wrapText="1"/>
    </xf>
    <xf numFmtId="0" fontId="9" fillId="0" borderId="0" xfId="2" applyFont="1">
      <alignment horizontal="right" vertical="center"/>
    </xf>
    <xf numFmtId="0" fontId="10" fillId="3" borderId="0" xfId="0" applyFont="1" applyFill="1" applyAlignment="1">
      <alignment horizontal="left" vertical="center" wrapText="1" indent="1"/>
    </xf>
    <xf numFmtId="0" fontId="0" fillId="0" borderId="0" xfId="0" applyAlignment="1">
      <alignment horizontal="center" vertical="center" wrapText="1"/>
    </xf>
    <xf numFmtId="0" fontId="14" fillId="0" borderId="0" xfId="0" applyFont="1" applyAlignment="1">
      <alignment horizontal="left" vertical="center" wrapText="1" indent="1"/>
    </xf>
    <xf numFmtId="166" fontId="15" fillId="0" borderId="0" xfId="14" applyNumberFormat="1" applyFont="1" applyFill="1" applyAlignment="1">
      <alignment horizontal="left" vertical="center" wrapText="1"/>
    </xf>
    <xf numFmtId="14" fontId="9" fillId="0" borderId="0" xfId="2" applyNumberFormat="1" applyFont="1" applyAlignment="1">
      <alignment horizontal="left" vertical="center"/>
    </xf>
    <xf numFmtId="166" fontId="1" fillId="0" borderId="0" xfId="14" applyNumberFormat="1" applyFont="1" applyFill="1" applyAlignment="1">
      <alignment horizontal="left" vertical="center" wrapText="1"/>
    </xf>
    <xf numFmtId="166" fontId="17" fillId="0" borderId="0" xfId="5" applyNumberFormat="1" applyFont="1" applyFill="1" applyAlignment="1">
      <alignment horizontal="left" vertical="center" wrapText="1" indent="1"/>
    </xf>
    <xf numFmtId="166" fontId="13" fillId="0" borderId="0" xfId="14" applyNumberFormat="1" applyFont="1" applyFill="1" applyAlignment="1">
      <alignment horizontal="left" vertical="center" wrapText="1"/>
    </xf>
    <xf numFmtId="167" fontId="16" fillId="0" borderId="0" xfId="14" applyNumberFormat="1" applyFont="1" applyFill="1" applyAlignment="1">
      <alignment horizontal="left" vertical="center" wrapText="1"/>
    </xf>
    <xf numFmtId="0" fontId="4" fillId="0" borderId="0" xfId="1" applyAlignment="1">
      <alignment horizontal="center" vertical="center"/>
    </xf>
    <xf numFmtId="165" fontId="7" fillId="0" borderId="0" xfId="10" quotePrefix="1" applyNumberFormat="1" applyFill="1" applyAlignment="1">
      <alignment horizontal="center" vertical="center" wrapText="1"/>
    </xf>
    <xf numFmtId="165" fontId="4" fillId="0" borderId="0" xfId="9" applyFill="1" applyAlignment="1">
      <alignment horizontal="center" vertical="center" wrapText="1"/>
    </xf>
    <xf numFmtId="0" fontId="7" fillId="0" borderId="0" xfId="10" applyAlignment="1">
      <alignment horizontal="center" vertical="center" wrapText="1"/>
    </xf>
    <xf numFmtId="0" fontId="4" fillId="0" borderId="0" xfId="1" applyAlignment="1">
      <alignment horizontal="center" vertical="center" wrapText="1"/>
    </xf>
    <xf numFmtId="0" fontId="8" fillId="0" borderId="0" xfId="6" applyFont="1">
      <alignment horizontal="center" vertical="center"/>
    </xf>
    <xf numFmtId="0" fontId="9" fillId="0" borderId="0" xfId="2" applyFont="1" applyAlignment="1">
      <alignment horizontal="left" vertical="center" wrapText="1"/>
    </xf>
    <xf numFmtId="0" fontId="9" fillId="0" borderId="0" xfId="2" applyFont="1" applyAlignment="1">
      <alignment horizontal="left" vertical="center"/>
    </xf>
  </cellXfs>
  <cellStyles count="16">
    <cellStyle name="Comma" xfId="14" builtinId="3"/>
    <cellStyle name="Currency" xfId="5" builtinId="4" customBuiltin="1"/>
    <cellStyle name="Date" xfId="7" xr:uid="{00000000-0005-0000-0000-000001000000}"/>
    <cellStyle name="Explanatory Text" xfId="8" builtinId="53" customBuiltin="1"/>
    <cellStyle name="Followed Hyperlink" xfId="11" builtinId="9" customBuiltin="1"/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Hyperlink" xfId="10" builtinId="8" customBuiltin="1"/>
    <cellStyle name="Normal" xfId="0" builtinId="0" customBuiltin="1"/>
    <cellStyle name="Phone" xfId="9" xr:uid="{00000000-0005-0000-0000-00000A000000}"/>
    <cellStyle name="Title" xfId="6" builtinId="15" customBuiltin="1"/>
    <cellStyle name="一般 2" xfId="12" xr:uid="{556F33BF-BCF7-BC43-BE26-7D887FA4EDFB}"/>
    <cellStyle name="一般 3" xfId="13" xr:uid="{2B0BD647-03D6-5448-B077-BA4D2B61C715}"/>
    <cellStyle name="貨幣 2" xfId="15" xr:uid="{2C840BDF-BA5F-413A-B8AD-35AEB1B5300C}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6" tint="-0.249977111117893"/>
        <name val="Arial"/>
        <family val="2"/>
        <scheme val="minor"/>
      </font>
      <numFmt numFmtId="166" formatCode="[$HKD]\ #,##0"/>
      <fill>
        <patternFill patternType="none">
          <fgColor indexed="64"/>
          <bgColor indexed="65"/>
        </patternFill>
      </fill>
      <alignment horizontal="left" vertical="center" textRotation="0" wrapText="1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minor"/>
      </font>
      <numFmt numFmtId="166" formatCode="[$HKD]\ #,##0"/>
      <fill>
        <patternFill patternType="none">
          <fgColor indexed="64"/>
          <bgColor indexed="65"/>
        </patternFill>
      </fill>
      <alignment horizontal="left" vertical="center" textRotation="0" wrapText="1" indent="1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minor"/>
      </font>
      <numFmt numFmtId="166" formatCode="[$HKD]\ #,##0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minor"/>
      </font>
      <numFmt numFmtId="166" formatCode="[$HKD]\ #,##0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minor"/>
      </font>
      <numFmt numFmtId="167" formatCode="[$HKD]\ #,##0.00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family val="1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1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1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family val="1"/>
        <scheme val="minor"/>
      </font>
      <fill>
        <patternFill patternType="none">
          <fgColor indexed="64"/>
          <bgColor auto="1"/>
        </patternFill>
      </fill>
      <alignment horizontal="left" vertical="center" textRotation="0" indent="1" justifyLastLine="0" shrinkToFit="0" readingOrder="0"/>
    </dxf>
    <dxf>
      <font>
        <b/>
        <strike val="0"/>
        <outline val="0"/>
        <shadow val="0"/>
        <u val="none"/>
        <vertAlign val="baseline"/>
        <sz val="12"/>
        <color auto="1"/>
        <name val="Arial"/>
        <family val="2"/>
        <charset val="238"/>
        <scheme val="minor"/>
      </font>
      <fill>
        <patternFill patternType="solid">
          <fgColor indexed="64"/>
          <bgColor rgb="FF556B2F"/>
        </patternFill>
      </fill>
      <alignment horizontal="left" vertical="center" textRotation="0" wrapText="1" indent="1" justifyLastLine="0" shrinkToFit="0" readingOrder="0"/>
    </dxf>
    <dxf>
      <font>
        <b val="0"/>
        <i val="0"/>
        <color theme="1" tint="0.24994659260841701"/>
      </font>
      <fill>
        <patternFill>
          <bgColor theme="4" tint="0.79998168889431442"/>
        </patternFill>
      </fill>
      <border>
        <left style="thin">
          <color theme="4" tint="-0.499984740745262"/>
        </left>
        <right style="thin">
          <color theme="4" tint="-0.499984740745262"/>
        </right>
        <top/>
      </border>
    </dxf>
    <dxf>
      <font>
        <b val="0"/>
        <i val="0"/>
        <color theme="0"/>
      </font>
      <fill>
        <gradientFill degree="90">
          <stop position="0">
            <color theme="4" tint="-0.49803155613879818"/>
          </stop>
          <stop position="1">
            <color theme="4" tint="-0.49803155613879818"/>
          </stop>
        </gradientFill>
      </fill>
      <border>
        <left/>
        <right/>
      </border>
    </dxf>
    <dxf>
      <font>
        <b val="0"/>
        <i val="0"/>
        <color theme="1" tint="0.24994659260841701"/>
      </font>
      <border>
        <left style="thin">
          <color theme="4" tint="-0.499984740745262"/>
        </left>
        <right style="thin">
          <color theme="4" tint="-0.499984740745262"/>
        </right>
        <top/>
        <bottom style="thin">
          <color theme="4" tint="-0.499984740745262"/>
        </bottom>
        <vertical style="dotted">
          <color theme="4" tint="-0.499984740745262"/>
        </vertical>
      </border>
    </dxf>
  </dxfs>
  <tableStyles count="1" defaultTableStyle="TableStyleMedium2" defaultPivotStyle="PivotStyleMedium2">
    <tableStyle name="Product Price List" pivot="0" count="3" xr9:uid="{00000000-0011-0000-FFFF-FFFF00000000}">
      <tableStyleElement type="wholeTable" dxfId="12"/>
      <tableStyleElement type="headerRow" dxfId="11"/>
      <tableStyleElement type="secondRowStripe" dxfId="10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213F75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F3FBF7"/>
      <rgbColor rgb="00CCFFCC"/>
      <rgbColor rgb="00FFFF99"/>
      <rgbColor rgb="005B7D77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FE4D4"/>
      <color rgb="FF556B2F"/>
      <color rgb="FFA9A454"/>
      <color rgb="FFBA8C0C"/>
      <color rgb="FF58420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3654</xdr:colOff>
      <xdr:row>4</xdr:row>
      <xdr:rowOff>1</xdr:rowOff>
    </xdr:from>
    <xdr:to>
      <xdr:col>9</xdr:col>
      <xdr:colOff>0</xdr:colOff>
      <xdr:row>5</xdr:row>
      <xdr:rowOff>0</xdr:rowOff>
    </xdr:to>
    <xdr:grpSp>
      <xdr:nvGrpSpPr>
        <xdr:cNvPr id="31" name="Group 30" descr="masthead graphic with product bar code">
          <a:extLst>
            <a:ext uri="{FF2B5EF4-FFF2-40B4-BE49-F238E27FC236}">
              <a16:creationId xmlns:a16="http://schemas.microsoft.com/office/drawing/2014/main" id="{7CFE0BB2-E970-4B9A-BE31-28D396523ACB}"/>
            </a:ext>
          </a:extLst>
        </xdr:cNvPr>
        <xdr:cNvGrpSpPr/>
      </xdr:nvGrpSpPr>
      <xdr:grpSpPr>
        <a:xfrm>
          <a:off x="206854" y="825501"/>
          <a:ext cx="12582046" cy="596899"/>
          <a:chOff x="200025" y="438149"/>
          <a:chExt cx="11639550" cy="600076"/>
        </a:xfrm>
      </xdr:grpSpPr>
      <xdr:sp macro="" textlink="">
        <xdr:nvSpPr>
          <xdr:cNvPr id="29" name="Rectangle 28">
            <a:extLst>
              <a:ext uri="{FF2B5EF4-FFF2-40B4-BE49-F238E27FC236}">
                <a16:creationId xmlns:a16="http://schemas.microsoft.com/office/drawing/2014/main" id="{A3378069-A483-4611-8340-4076479C8417}"/>
              </a:ext>
            </a:extLst>
          </xdr:cNvPr>
          <xdr:cNvSpPr/>
        </xdr:nvSpPr>
        <xdr:spPr>
          <a:xfrm>
            <a:off x="200025" y="438149"/>
            <a:ext cx="11639550" cy="600075"/>
          </a:xfrm>
          <a:prstGeom prst="rect">
            <a:avLst/>
          </a:prstGeom>
          <a:solidFill>
            <a:srgbClr val="A9A454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GB" sz="1100"/>
          </a:p>
        </xdr:txBody>
      </xdr:sp>
      <xdr:sp macro="" textlink="">
        <xdr:nvSpPr>
          <xdr:cNvPr id="30" name="TextBox 29">
            <a:extLst>
              <a:ext uri="{FF2B5EF4-FFF2-40B4-BE49-F238E27FC236}">
                <a16:creationId xmlns:a16="http://schemas.microsoft.com/office/drawing/2014/main" id="{BC83D9C5-493C-4484-A168-900BD5D82210}"/>
              </a:ext>
            </a:extLst>
          </xdr:cNvPr>
          <xdr:cNvSpPr txBox="1"/>
        </xdr:nvSpPr>
        <xdr:spPr>
          <a:xfrm>
            <a:off x="645071" y="438150"/>
            <a:ext cx="4669879" cy="60007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 anchorCtr="0"/>
          <a:lstStyle/>
          <a:p>
            <a:r>
              <a:rPr lang="en-GB" sz="1800" baseline="0">
                <a:solidFill>
                  <a:schemeClr val="bg1"/>
                </a:solidFill>
                <a:latin typeface="+mj-lt"/>
              </a:rPr>
              <a:t> Product List</a:t>
            </a:r>
            <a:endParaRPr lang="en-GB" sz="1800">
              <a:solidFill>
                <a:schemeClr val="bg1"/>
              </a:solidFill>
              <a:latin typeface="+mj-lt"/>
            </a:endParaRPr>
          </a:p>
        </xdr:txBody>
      </xdr:sp>
    </xdr:grpSp>
    <xdr:clientData/>
  </xdr:twoCellAnchor>
  <xdr:twoCellAnchor editAs="oneCell">
    <xdr:from>
      <xdr:col>9</xdr:col>
      <xdr:colOff>0</xdr:colOff>
      <xdr:row>1</xdr:row>
      <xdr:rowOff>66675</xdr:rowOff>
    </xdr:from>
    <xdr:to>
      <xdr:col>10</xdr:col>
      <xdr:colOff>540385</xdr:colOff>
      <xdr:row>6</xdr:row>
      <xdr:rowOff>600075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4D4BBE18-C68A-479E-AA30-69C0B66C83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39250" y="276225"/>
          <a:ext cx="1943100" cy="194310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ProductPriceList" displayName="ProductPriceList" ref="B10:K28" totalsRowShown="0" headerRowDxfId="9" dataDxfId="8">
  <autoFilter ref="B10:K28" xr:uid="{00000000-0009-0000-0100-000001000000}"/>
  <sortState xmlns:xlrd2="http://schemas.microsoft.com/office/spreadsheetml/2017/richdata2" ref="B11:K28">
    <sortCondition ref="E10:E28"/>
  </sortState>
  <tableColumns count="10">
    <tableColumn id="1" xr3:uid="{00000000-0010-0000-0000-000001000000}" name="SKU" dataDxfId="7"/>
    <tableColumn id="7" xr3:uid="{D3C67824-1E61-8943-A39A-F19C3EAEC60C}" name="Product" dataDxfId="6"/>
    <tableColumn id="16" xr3:uid="{12ADCF87-FC35-8742-8AF2-9EABE805F365}" name="Description"/>
    <tableColumn id="15" xr3:uid="{84D6B93B-EBCE-D349-B741-91A2C6B8CFE7}" name="Type"/>
    <tableColumn id="3" xr3:uid="{00000000-0010-0000-0000-000003000000}" name="MOQ" dataDxfId="5"/>
    <tableColumn id="5" xr3:uid="{BD154F92-90AB-42DD-AF60-B33A44F8CF91}" name="Price per Unit" dataDxfId="4" dataCellStyle="Comma"/>
    <tableColumn id="17" xr3:uid="{1C98A77F-911B-8741-86C5-E08CE599D973}" name="Weight per Unit" dataDxfId="3" dataCellStyle="Comma"/>
    <tableColumn id="10" xr3:uid="{192C70BE-7333-4F0B-833D-8E6C5D7572AD}" name="Total Bulk Price" dataDxfId="2" dataCellStyle="Comma"/>
    <tableColumn id="8" xr3:uid="{BEC8AC3A-B752-47AE-BF41-AFE40640711B}" name="Bulk Weight" dataDxfId="1" dataCellStyle="Comma"/>
    <tableColumn id="11" xr3:uid="{43511086-DC4B-4290-B1F9-05BD1A15BAC9}" name="Stock" dataDxfId="0" dataCellStyle="Currency"/>
  </tableColumns>
  <tableStyleInfo name="Product Price List" showFirstColumn="0" showLastColumn="0" showRowStripes="1" showColumnStripes="0"/>
  <extLst>
    <ext xmlns:x14="http://schemas.microsoft.com/office/spreadsheetml/2009/9/main" uri="{504A1905-F514-4f6f-8877-14C23A59335A}">
      <x14:table altTextSummary="Enter Product Number, Name, Description, Retail and Bulk Prices per Unit in this table"/>
    </ext>
  </extLst>
</table>
</file>

<file path=xl/theme/theme1.xml><?xml version="1.0" encoding="utf-8"?>
<a:theme xmlns:a="http://schemas.openxmlformats.org/drawingml/2006/main" name="Office Theme">
  <a:themeElements>
    <a:clrScheme name="Blue Green">
      <a:dk1>
        <a:sysClr val="windowText" lastClr="000000"/>
      </a:dk1>
      <a:lt1>
        <a:sysClr val="window" lastClr="FFFFFF"/>
      </a:lt1>
      <a:dk2>
        <a:srgbClr val="373545"/>
      </a:dk2>
      <a:lt2>
        <a:srgbClr val="CEDBE6"/>
      </a:lt2>
      <a:accent1>
        <a:srgbClr val="3494BA"/>
      </a:accent1>
      <a:accent2>
        <a:srgbClr val="58B6C0"/>
      </a:accent2>
      <a:accent3>
        <a:srgbClr val="75BDA7"/>
      </a:accent3>
      <a:accent4>
        <a:srgbClr val="7A8C8E"/>
      </a:accent4>
      <a:accent5>
        <a:srgbClr val="84ACB6"/>
      </a:accent5>
      <a:accent6>
        <a:srgbClr val="2683C6"/>
      </a:accent6>
      <a:hlink>
        <a:srgbClr val="6B9F25"/>
      </a:hlink>
      <a:folHlink>
        <a:srgbClr val="9F6715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twinleaftea.com/" TargetMode="External"/><Relationship Id="rId1" Type="http://schemas.openxmlformats.org/officeDocument/2006/relationships/hyperlink" Target="mailto:twinleaftea@biznetvigator.com%20%7C%20+852%202850%208448" TargetMode="External"/><Relationship Id="rId5" Type="http://schemas.openxmlformats.org/officeDocument/2006/relationships/table" Target="../tables/table1.x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  <pageSetUpPr autoPageBreaks="0" fitToPage="1"/>
  </sheetPr>
  <dimension ref="B1:L28"/>
  <sheetViews>
    <sheetView showGridLines="0" tabSelected="1" zoomScaleNormal="100" zoomScalePageLayoutView="80" workbookViewId="0">
      <selection activeCell="L23" sqref="L23"/>
    </sheetView>
  </sheetViews>
  <sheetFormatPr baseColWidth="10" defaultColWidth="8.83203125" defaultRowHeight="30" customHeight="1"/>
  <cols>
    <col min="1" max="1" width="2.6640625" customWidth="1"/>
    <col min="2" max="2" width="9.5" bestFit="1" customWidth="1"/>
    <col min="3" max="3" width="35.83203125" bestFit="1" customWidth="1"/>
    <col min="4" max="4" width="32.83203125" bestFit="1" customWidth="1"/>
    <col min="5" max="5" width="10.83203125" bestFit="1" customWidth="1"/>
    <col min="6" max="6" width="13.33203125" bestFit="1" customWidth="1"/>
    <col min="7" max="7" width="18.83203125" bestFit="1" customWidth="1"/>
    <col min="8" max="8" width="23.6640625" bestFit="1" customWidth="1"/>
    <col min="9" max="9" width="20.33203125" bestFit="1" customWidth="1"/>
    <col min="10" max="10" width="18.5" bestFit="1" customWidth="1"/>
    <col min="11" max="11" width="10.6640625" bestFit="1" customWidth="1"/>
    <col min="12" max="12" width="12" bestFit="1" customWidth="1"/>
  </cols>
  <sheetData>
    <row r="1" spans="2:12" ht="17" customHeight="1">
      <c r="B1" s="16" t="s">
        <v>27</v>
      </c>
      <c r="C1" s="16"/>
      <c r="D1" s="16"/>
      <c r="E1" s="16"/>
      <c r="F1" s="16"/>
      <c r="G1" s="16"/>
      <c r="H1" s="16"/>
      <c r="I1" s="16"/>
      <c r="J1" s="16"/>
    </row>
    <row r="2" spans="2:12" ht="17" customHeight="1">
      <c r="B2" s="17" t="s">
        <v>39</v>
      </c>
      <c r="C2" s="17"/>
      <c r="D2" s="17"/>
      <c r="E2" s="18"/>
      <c r="F2" s="18"/>
      <c r="G2" s="18"/>
      <c r="H2" s="18"/>
      <c r="I2" s="18"/>
      <c r="J2" s="18"/>
    </row>
    <row r="3" spans="2:12" ht="17" customHeight="1">
      <c r="B3" s="19" t="s">
        <v>26</v>
      </c>
      <c r="C3" s="20"/>
      <c r="D3" s="20"/>
      <c r="E3" s="20"/>
      <c r="F3" s="20"/>
      <c r="G3" s="20"/>
      <c r="H3" s="20"/>
      <c r="I3" s="20"/>
      <c r="J3" s="20"/>
    </row>
    <row r="4" spans="2:12" ht="14">
      <c r="B4" s="1"/>
      <c r="C4" s="1"/>
      <c r="D4" s="1"/>
      <c r="E4" s="1"/>
      <c r="F4" s="1"/>
      <c r="G4" s="1"/>
      <c r="H4" s="1"/>
      <c r="I4" s="1"/>
      <c r="J4" s="1"/>
    </row>
    <row r="5" spans="2:12" ht="47.25" customHeight="1">
      <c r="B5" s="21"/>
      <c r="C5" s="21"/>
      <c r="D5" s="21"/>
      <c r="E5" s="21"/>
      <c r="F5" s="21"/>
      <c r="G5" s="21"/>
      <c r="H5" s="21"/>
      <c r="I5" s="21"/>
      <c r="J5" s="21"/>
    </row>
    <row r="6" spans="2:12" ht="16.5" customHeight="1">
      <c r="B6" s="2"/>
      <c r="C6" s="2"/>
      <c r="D6" s="2"/>
      <c r="E6" s="2"/>
      <c r="F6" s="2"/>
      <c r="G6" s="2"/>
      <c r="H6" s="2"/>
      <c r="I6" s="2"/>
      <c r="J6" s="2"/>
    </row>
    <row r="7" spans="2:12" ht="48.75" customHeight="1">
      <c r="B7" s="22" t="s">
        <v>44</v>
      </c>
      <c r="C7" s="23"/>
      <c r="D7" s="23"/>
      <c r="E7" s="23"/>
      <c r="F7" s="23"/>
      <c r="G7" s="23"/>
      <c r="H7" s="23"/>
      <c r="I7" s="23"/>
      <c r="J7" s="23"/>
      <c r="K7" s="3"/>
      <c r="L7" s="3"/>
    </row>
    <row r="8" spans="2:12" ht="14">
      <c r="B8" s="5"/>
      <c r="C8" s="4"/>
      <c r="D8" s="4"/>
      <c r="E8" s="4"/>
      <c r="F8" s="4"/>
      <c r="G8" s="4"/>
      <c r="H8" s="4"/>
      <c r="I8" s="4"/>
      <c r="J8" s="4"/>
      <c r="K8" s="3"/>
      <c r="L8" s="3"/>
    </row>
    <row r="9" spans="2:12" ht="15" customHeight="1">
      <c r="B9" s="6" t="s">
        <v>25</v>
      </c>
      <c r="C9" s="11" t="s">
        <v>36</v>
      </c>
      <c r="D9" s="11"/>
      <c r="E9" s="3"/>
      <c r="F9" s="3"/>
      <c r="G9" s="3"/>
      <c r="H9" s="3"/>
      <c r="I9" s="3"/>
    </row>
    <row r="10" spans="2:12" ht="28.5" customHeight="1">
      <c r="B10" s="7" t="s">
        <v>18</v>
      </c>
      <c r="C10" s="7" t="s">
        <v>24</v>
      </c>
      <c r="D10" s="7" t="s">
        <v>38</v>
      </c>
      <c r="E10" s="7" t="s">
        <v>4</v>
      </c>
      <c r="F10" s="7" t="s">
        <v>51</v>
      </c>
      <c r="G10" s="7" t="s">
        <v>42</v>
      </c>
      <c r="H10" s="7" t="s">
        <v>23</v>
      </c>
      <c r="I10" s="7" t="s">
        <v>28</v>
      </c>
      <c r="J10" s="7" t="s">
        <v>29</v>
      </c>
      <c r="K10" s="7" t="s">
        <v>33</v>
      </c>
    </row>
    <row r="11" spans="2:12" ht="18" customHeight="1">
      <c r="B11" t="s">
        <v>43</v>
      </c>
      <c r="C11" t="s">
        <v>41</v>
      </c>
      <c r="D11" t="s">
        <v>40</v>
      </c>
      <c r="E11" t="s">
        <v>37</v>
      </c>
      <c r="F11" s="8">
        <v>20</v>
      </c>
      <c r="G11" s="15">
        <v>200</v>
      </c>
      <c r="H11" s="12" t="s">
        <v>12</v>
      </c>
      <c r="I11" s="14">
        <f>ProductPriceList[[#This Row],[MOQ]]*ProductPriceList[[#This Row],[Price per Unit]]</f>
        <v>4000</v>
      </c>
      <c r="J11" s="9" t="str">
        <f>500*ProductPriceList[[#This Row],[MOQ]]/1000&amp;"kg"</f>
        <v>10kg</v>
      </c>
      <c r="K11" s="13" t="s">
        <v>34</v>
      </c>
    </row>
    <row r="12" spans="2:12" ht="18" customHeight="1">
      <c r="B12" t="s">
        <v>10</v>
      </c>
      <c r="C12" t="s">
        <v>35</v>
      </c>
      <c r="D12" t="s">
        <v>40</v>
      </c>
      <c r="E12" t="s">
        <v>37</v>
      </c>
      <c r="F12" s="8">
        <v>5</v>
      </c>
      <c r="G12" s="15">
        <v>800</v>
      </c>
      <c r="H12" s="10" t="s">
        <v>14</v>
      </c>
      <c r="I12" s="14">
        <f>ProductPriceList[[#This Row],[MOQ]]*ProductPriceList[[#This Row],[Price per Unit]]</f>
        <v>4000</v>
      </c>
      <c r="J12" s="9" t="str">
        <f>1000*ProductPriceList[[#This Row],[MOQ]]/1000&amp;"kg"</f>
        <v>5kg</v>
      </c>
      <c r="K12" s="13" t="s">
        <v>34</v>
      </c>
    </row>
    <row r="13" spans="2:12" ht="18" customHeight="1">
      <c r="B13" t="s">
        <v>11</v>
      </c>
      <c r="C13" t="s">
        <v>31</v>
      </c>
      <c r="D13" t="s">
        <v>40</v>
      </c>
      <c r="E13" t="s">
        <v>37</v>
      </c>
      <c r="F13" s="8">
        <v>10</v>
      </c>
      <c r="G13" s="15">
        <v>230</v>
      </c>
      <c r="H13" s="10" t="s">
        <v>12</v>
      </c>
      <c r="I13" s="14">
        <f>ProductPriceList[[#This Row],[MOQ]]*ProductPriceList[[#This Row],[Price per Unit]]</f>
        <v>2300</v>
      </c>
      <c r="J13" s="9" t="str">
        <f>500*ProductPriceList[[#This Row],[MOQ]]/1000&amp;"kg"</f>
        <v>5kg</v>
      </c>
      <c r="K13" s="13" t="s">
        <v>34</v>
      </c>
    </row>
    <row r="14" spans="2:12" ht="18" customHeight="1">
      <c r="B14" t="s">
        <v>7</v>
      </c>
      <c r="C14" t="s">
        <v>19</v>
      </c>
      <c r="E14" t="s">
        <v>37</v>
      </c>
      <c r="F14" s="8">
        <v>40</v>
      </c>
      <c r="G14" s="15">
        <v>34.799999999999997</v>
      </c>
      <c r="H14" s="10" t="s">
        <v>15</v>
      </c>
      <c r="I14" s="14">
        <f>ProductPriceList[[#This Row],[MOQ]]*ProductPriceList[[#This Row],[Price per Unit]]</f>
        <v>1392</v>
      </c>
      <c r="J14" s="9" t="str">
        <f>70*ProductPriceList[[#This Row],[MOQ]]/1000&amp;"kg"</f>
        <v>2.8kg</v>
      </c>
      <c r="K14" s="13" t="s">
        <v>34</v>
      </c>
    </row>
    <row r="15" spans="2:12" ht="18" customHeight="1">
      <c r="B15" t="s">
        <v>5</v>
      </c>
      <c r="C15" t="s">
        <v>0</v>
      </c>
      <c r="E15" t="s">
        <v>37</v>
      </c>
      <c r="F15" s="8">
        <v>40</v>
      </c>
      <c r="G15" s="15">
        <v>27</v>
      </c>
      <c r="H15" s="12" t="s">
        <v>55</v>
      </c>
      <c r="I15" s="14">
        <f>ProductPriceList[[#This Row],[MOQ]]*ProductPriceList[[#This Row],[Price per Unit]]</f>
        <v>1080</v>
      </c>
      <c r="J15" s="9" t="str">
        <f>24*ProductPriceList[[#This Row],[MOQ]]/1000&amp;"kg"</f>
        <v>0.96kg</v>
      </c>
      <c r="K15" s="13" t="s">
        <v>34</v>
      </c>
    </row>
    <row r="16" spans="2:12" ht="18" customHeight="1">
      <c r="B16" t="s">
        <v>9</v>
      </c>
      <c r="C16" t="s">
        <v>20</v>
      </c>
      <c r="E16" t="s">
        <v>37</v>
      </c>
      <c r="F16" s="8">
        <v>40</v>
      </c>
      <c r="G16" s="15">
        <v>34.799999999999997</v>
      </c>
      <c r="H16" s="10" t="s">
        <v>16</v>
      </c>
      <c r="I16" s="14">
        <f>ProductPriceList[[#This Row],[MOQ]]*ProductPriceList[[#This Row],[Price per Unit]]</f>
        <v>1392</v>
      </c>
      <c r="J16" s="9" t="str">
        <f>30*ProductPriceList[[#This Row],[MOQ]]/1000&amp;"kg"</f>
        <v>1.2kg</v>
      </c>
      <c r="K16" s="13" t="s">
        <v>34</v>
      </c>
    </row>
    <row r="17" spans="2:11" ht="18" customHeight="1">
      <c r="B17" t="s">
        <v>8</v>
      </c>
      <c r="C17" t="s">
        <v>21</v>
      </c>
      <c r="E17" t="s">
        <v>37</v>
      </c>
      <c r="F17" s="8">
        <v>40</v>
      </c>
      <c r="G17" s="15">
        <v>34.799999999999997</v>
      </c>
      <c r="H17" s="10" t="s">
        <v>17</v>
      </c>
      <c r="I17" s="14">
        <f>ProductPriceList[[#This Row],[MOQ]]*ProductPriceList[[#This Row],[Price per Unit]]</f>
        <v>1392</v>
      </c>
      <c r="J17" s="9" t="str">
        <f>50*ProductPriceList[[#This Row],[MOQ]]/1000&amp;"kg"</f>
        <v>2kg</v>
      </c>
      <c r="K17" s="13" t="s">
        <v>34</v>
      </c>
    </row>
    <row r="18" spans="2:11" ht="18" customHeight="1">
      <c r="B18" t="s">
        <v>6</v>
      </c>
      <c r="C18" t="s">
        <v>22</v>
      </c>
      <c r="E18" t="s">
        <v>37</v>
      </c>
      <c r="F18" s="8">
        <v>40</v>
      </c>
      <c r="G18" s="15">
        <v>27</v>
      </c>
      <c r="H18" s="12" t="s">
        <v>55</v>
      </c>
      <c r="I18" s="14">
        <f>ProductPriceList[[#This Row],[MOQ]]*ProductPriceList[[#This Row],[Price per Unit]]</f>
        <v>1080</v>
      </c>
      <c r="J18" s="9" t="str">
        <f>24*ProductPriceList[[#This Row],[MOQ]]/1000&amp;"kg"</f>
        <v>0.96kg</v>
      </c>
      <c r="K18" s="13" t="s">
        <v>34</v>
      </c>
    </row>
    <row r="19" spans="2:11" ht="18" customHeight="1">
      <c r="B19">
        <v>3416</v>
      </c>
      <c r="C19" t="s">
        <v>47</v>
      </c>
      <c r="E19" t="s">
        <v>3</v>
      </c>
      <c r="F19" s="8">
        <v>40</v>
      </c>
      <c r="G19" s="15">
        <v>32.799999999999997</v>
      </c>
      <c r="H19" s="12" t="s">
        <v>56</v>
      </c>
      <c r="I19" s="14">
        <f>ProductPriceList[[#This Row],[MOQ]]*ProductPriceList[[#This Row],[Price per Unit]]</f>
        <v>1312</v>
      </c>
      <c r="J19" s="9" t="str">
        <f>75*ProductPriceList[[#This Row],[MOQ]]/1000&amp;"kg"</f>
        <v>3kg</v>
      </c>
      <c r="K19" s="13" t="s">
        <v>34</v>
      </c>
    </row>
    <row r="20" spans="2:11" ht="18" customHeight="1">
      <c r="B20">
        <v>5265</v>
      </c>
      <c r="C20" t="s">
        <v>32</v>
      </c>
      <c r="E20" t="s">
        <v>3</v>
      </c>
      <c r="F20" s="8">
        <v>40</v>
      </c>
      <c r="G20" s="15">
        <v>45</v>
      </c>
      <c r="H20" s="12" t="s">
        <v>58</v>
      </c>
      <c r="I20" s="14">
        <f>ProductPriceList[[#This Row],[MOQ]]*ProductPriceList[[#This Row],[Price per Unit]]</f>
        <v>1800</v>
      </c>
      <c r="J20" s="9" t="str">
        <f>90*ProductPriceList[[#This Row],[MOQ]]/1000&amp;"kg"</f>
        <v>3.6kg</v>
      </c>
      <c r="K20" s="13" t="s">
        <v>34</v>
      </c>
    </row>
    <row r="21" spans="2:11" ht="18" customHeight="1">
      <c r="B21">
        <v>1526</v>
      </c>
      <c r="C21" t="s">
        <v>57</v>
      </c>
      <c r="E21" t="s">
        <v>3</v>
      </c>
      <c r="F21" s="8">
        <v>40</v>
      </c>
      <c r="G21" s="15">
        <v>35</v>
      </c>
      <c r="H21" s="12" t="s">
        <v>59</v>
      </c>
      <c r="I21" s="14">
        <f>ProductPriceList[[#This Row],[MOQ]]*ProductPriceList[[#This Row],[Price per Unit]]</f>
        <v>1400</v>
      </c>
      <c r="J21" s="9" t="str">
        <f>21*ProductPriceList[[#This Row],[MOQ]]/1000&amp;"kg"</f>
        <v>0.84kg</v>
      </c>
      <c r="K21" s="13" t="s">
        <v>34</v>
      </c>
    </row>
    <row r="22" spans="2:11" ht="18" customHeight="1">
      <c r="B22">
        <v>1533</v>
      </c>
      <c r="C22" t="s">
        <v>60</v>
      </c>
      <c r="E22" t="s">
        <v>3</v>
      </c>
      <c r="F22" s="8">
        <v>40</v>
      </c>
      <c r="G22" s="15">
        <v>35</v>
      </c>
      <c r="H22" s="12" t="s">
        <v>59</v>
      </c>
      <c r="I22" s="14">
        <f>ProductPriceList[[#This Row],[MOQ]]*ProductPriceList[[#This Row],[Price per Unit]]</f>
        <v>1400</v>
      </c>
      <c r="J22" s="9" t="str">
        <f>21*ProductPriceList[[#This Row],[MOQ]]/1000&amp;"kg"</f>
        <v>0.84kg</v>
      </c>
      <c r="K22" s="13" t="s">
        <v>34</v>
      </c>
    </row>
    <row r="23" spans="2:11" ht="18" customHeight="1">
      <c r="B23">
        <v>5852</v>
      </c>
      <c r="C23" t="s">
        <v>46</v>
      </c>
      <c r="D23" t="s">
        <v>50</v>
      </c>
      <c r="E23" t="s">
        <v>3</v>
      </c>
      <c r="F23" s="8">
        <v>20</v>
      </c>
      <c r="G23" s="15">
        <v>45</v>
      </c>
      <c r="H23" s="12" t="s">
        <v>52</v>
      </c>
      <c r="I23" s="14">
        <v>1000</v>
      </c>
      <c r="J23" s="9" t="str">
        <f>80*ProductPriceList[[#This Row],[MOQ]]/1000&amp;"kg"</f>
        <v>1.6kg</v>
      </c>
      <c r="K23" s="13" t="s">
        <v>34</v>
      </c>
    </row>
    <row r="24" spans="2:11" ht="18" customHeight="1">
      <c r="B24">
        <v>5845</v>
      </c>
      <c r="C24" t="s">
        <v>45</v>
      </c>
      <c r="D24" t="s">
        <v>50</v>
      </c>
      <c r="E24" t="s">
        <v>3</v>
      </c>
      <c r="F24" s="8">
        <v>20</v>
      </c>
      <c r="G24" s="15">
        <v>45</v>
      </c>
      <c r="H24" s="12" t="s">
        <v>53</v>
      </c>
      <c r="I24" s="14">
        <v>1000</v>
      </c>
      <c r="J24" s="9" t="str">
        <f>60*ProductPriceList[[#This Row],[MOQ]]/1000&amp;"kg"</f>
        <v>1.2kg</v>
      </c>
      <c r="K24" s="13" t="s">
        <v>34</v>
      </c>
    </row>
    <row r="25" spans="2:11" ht="18" customHeight="1">
      <c r="B25">
        <v>5869</v>
      </c>
      <c r="C25" t="s">
        <v>48</v>
      </c>
      <c r="D25" t="s">
        <v>50</v>
      </c>
      <c r="E25" t="s">
        <v>3</v>
      </c>
      <c r="F25" s="8">
        <v>20</v>
      </c>
      <c r="G25" s="15">
        <v>45</v>
      </c>
      <c r="H25" s="12" t="s">
        <v>54</v>
      </c>
      <c r="I25" s="14">
        <v>1000</v>
      </c>
      <c r="J25" s="9" t="str">
        <f>40*ProductPriceList[[#This Row],[MOQ]]/1000&amp;"kg"</f>
        <v>0.8kg</v>
      </c>
      <c r="K25" s="13" t="s">
        <v>34</v>
      </c>
    </row>
    <row r="26" spans="2:11" ht="18" customHeight="1">
      <c r="B26">
        <v>5876</v>
      </c>
      <c r="C26" t="s">
        <v>49</v>
      </c>
      <c r="D26" t="s">
        <v>50</v>
      </c>
      <c r="E26" t="s">
        <v>3</v>
      </c>
      <c r="F26" s="8">
        <v>20</v>
      </c>
      <c r="G26" s="15">
        <v>45</v>
      </c>
      <c r="H26" s="12" t="s">
        <v>54</v>
      </c>
      <c r="I26" s="14">
        <v>1000</v>
      </c>
      <c r="J26" s="9" t="str">
        <f>40*ProductPriceList[[#This Row],[MOQ]]/1000&amp;"kg"</f>
        <v>0.8kg</v>
      </c>
      <c r="K26" s="13" t="s">
        <v>34</v>
      </c>
    </row>
    <row r="27" spans="2:11" ht="18" customHeight="1">
      <c r="B27">
        <v>207008</v>
      </c>
      <c r="C27" t="s">
        <v>30</v>
      </c>
      <c r="E27" t="s">
        <v>2</v>
      </c>
      <c r="F27" s="8">
        <v>40</v>
      </c>
      <c r="G27" s="15">
        <v>31</v>
      </c>
      <c r="H27" s="10" t="s">
        <v>13</v>
      </c>
      <c r="I27" s="14">
        <f>ProductPriceList[[#This Row],[MOQ]]*ProductPriceList[[#This Row],[Price per Unit]]</f>
        <v>1240</v>
      </c>
      <c r="J27" s="9" t="str">
        <f>40*ProductPriceList[[#This Row],[MOQ]]/1000&amp;"kg"</f>
        <v>1.6kg</v>
      </c>
      <c r="K27" s="13" t="s">
        <v>34</v>
      </c>
    </row>
    <row r="28" spans="2:11" ht="18" customHeight="1">
      <c r="B28">
        <v>207053</v>
      </c>
      <c r="C28" t="s">
        <v>1</v>
      </c>
      <c r="E28" t="s">
        <v>2</v>
      </c>
      <c r="F28" s="8">
        <v>40</v>
      </c>
      <c r="G28" s="15">
        <v>35</v>
      </c>
      <c r="H28" s="10" t="s">
        <v>13</v>
      </c>
      <c r="I28" s="14">
        <f>ProductPriceList[[#This Row],[MOQ]]*ProductPriceList[[#This Row],[Price per Unit]]</f>
        <v>1400</v>
      </c>
      <c r="J28" s="9" t="str">
        <f>40*ProductPriceList[[#This Row],[MOQ]]/1000&amp;"kg"</f>
        <v>1.6kg</v>
      </c>
      <c r="K28" s="13" t="s">
        <v>34</v>
      </c>
    </row>
  </sheetData>
  <mergeCells count="5">
    <mergeCell ref="B1:J1"/>
    <mergeCell ref="B2:J2"/>
    <mergeCell ref="B3:J3"/>
    <mergeCell ref="B5:J5"/>
    <mergeCell ref="B7:J7"/>
  </mergeCells>
  <phoneticPr fontId="2" type="noConversion"/>
  <dataValidations count="11">
    <dataValidation allowBlank="1" showErrorMessage="1" sqref="A4:D4 B7:B8 B6:J6" xr:uid="{00000000-0002-0000-0000-000000000000}"/>
    <dataValidation allowBlank="1" showInputMessage="1" showErrorMessage="1" prompt="Enter Company Phone and Fax number in this cell" sqref="B2:D2" xr:uid="{00000000-0002-0000-0000-000001000000}"/>
    <dataValidation allowBlank="1" showInputMessage="1" showErrorMessage="1" prompt="Enter Product Number in this column under this heading. Use heading filters to find specific entries" sqref="B10:D10" xr:uid="{00000000-0002-0000-0000-000003000000}"/>
    <dataValidation allowBlank="1" showInputMessage="1" showErrorMessage="1" prompt="Enter Retail Price per Unit in this column under this heading" sqref="J10" xr:uid="{00000000-0002-0000-0000-000006000000}"/>
    <dataValidation allowBlank="1" showInputMessage="1" showErrorMessage="1" prompt="Enter Company Name, Address, City, State, and Zip Code in this cell" sqref="B1:D1" xr:uid="{00000000-0002-0000-0000-000008000000}"/>
    <dataValidation allowBlank="1" showInputMessage="1" showErrorMessage="1" prompt="Enter company Website address in this cell" sqref="B3:D3" xr:uid="{00000000-0002-0000-0000-000009000000}"/>
    <dataValidation allowBlank="1" showInputMessage="1" showErrorMessage="1" promptTitle="Product Price List" prompt="Create a Product Price List in this worksheet. Enter company details in this row, starting in cell B1." sqref="A1" xr:uid="{C94FE115-05CA-4AB5-9FB9-B323311D5F39}"/>
    <dataValidation allowBlank="1" showInputMessage="1" showErrorMessage="1" prompt="Enter Description in this column under this heading" sqref="F10:J10" xr:uid="{00000000-0002-0000-0000-000005000000}"/>
    <dataValidation allowBlank="1" showInputMessage="1" showErrorMessage="1" prompt="Enter Name in this column under this heading" sqref="E10" xr:uid="{00000000-0002-0000-0000-000004000000}"/>
    <dataValidation allowBlank="1" showInputMessage="1" showErrorMessage="1" prompt="Enter Last Updated date in cell at right and product details in the table below" sqref="B9:I9" xr:uid="{00000000-0002-0000-0000-00000C000000}"/>
    <dataValidation allowBlank="1" showInputMessage="1" showErrorMessage="1" prompt="Title of this worksheet is in this cell" sqref="B5:J5" xr:uid="{00000000-0002-0000-0000-00000A000000}"/>
  </dataValidations>
  <hyperlinks>
    <hyperlink ref="B2" r:id="rId1" display="twinleaftea@biznetvigator.com | +852 2850 8448" xr:uid="{A564A4EF-23B6-2C48-B86F-1D13F990CB60}"/>
    <hyperlink ref="B3" r:id="rId2" xr:uid="{09D5D882-8A84-4335-B6D5-2A1291B1AD30}"/>
  </hyperlinks>
  <printOptions horizontalCentered="1"/>
  <pageMargins left="0.4" right="0.4" top="0.4" bottom="0.5" header="0.3" footer="0.3"/>
  <pageSetup scale="74" fitToHeight="0" orientation="landscape" r:id="rId3"/>
  <headerFooter differentFirst="1">
    <oddFooter>Page &amp;P of &amp;N</oddFooter>
  </headerFooter>
  <drawing r:id="rId4"/>
  <tableParts count="1">
    <tablePart r:id="rId5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ServiceKeyPoints xmlns="71af3243-3dd4-4a8d-8c0d-dd76da1f02a5" xsi:nil="true"/>
    <Status xmlns="71af3243-3dd4-4a8d-8c0d-dd76da1f02a5">Not started</Statu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12" ma:contentTypeDescription="Create a new document." ma:contentTypeScope="" ma:versionID="a754d229f0057affa62b555f2ac55d44">
  <xsd:schema xmlns:xsd="http://www.w3.org/2001/XMLSchema" xmlns:xs="http://www.w3.org/2001/XMLSchema" xmlns:p="http://schemas.microsoft.com/office/2006/metadata/properties" xmlns:ns2="71af3243-3dd4-4a8d-8c0d-dd76da1f02a5" xmlns:ns3="16c05727-aa75-4e4a-9b5f-8a80a1165891" targetNamespace="http://schemas.microsoft.com/office/2006/metadata/properties" ma:root="true" ma:fieldsID="c067517bd06b16cb9c9e315ad40fb255" ns2:_="" ns3:_="">
    <xsd:import namespace="71af3243-3dd4-4a8d-8c0d-dd76da1f02a5"/>
    <xsd:import namespace="16c05727-aa75-4e4a-9b5f-8a80a11658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fals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Status" ma:index="19" nillable="true" ma:displayName="Status" ma:default="Not started" ma:format="Dropdown" ma:internalName="Status">
      <xsd:simpleType>
        <xsd:restriction base="dms:Choice">
          <xsd:enumeration value="Not started"/>
          <xsd:enumeration value="In Progress"/>
          <xsd:enumeration value="Completed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68DA1AD-325E-4E9E-AFBF-33FEDE432D5D}">
  <ds:schemaRefs>
    <ds:schemaRef ds:uri="http://schemas.microsoft.com/office/2006/metadata/properties"/>
    <ds:schemaRef ds:uri="http://schemas.microsoft.com/office/infopath/2007/PartnerControls"/>
    <ds:schemaRef ds:uri="71af3243-3dd4-4a8d-8c0d-dd76da1f02a5"/>
  </ds:schemaRefs>
</ds:datastoreItem>
</file>

<file path=customXml/itemProps2.xml><?xml version="1.0" encoding="utf-8"?>
<ds:datastoreItem xmlns:ds="http://schemas.openxmlformats.org/officeDocument/2006/customXml" ds:itemID="{F1E177F2-205C-40B1-9936-F0EC8EBA42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af3243-3dd4-4a8d-8c0d-dd76da1f02a5"/>
    <ds:schemaRef ds:uri="16c05727-aa75-4e4a-9b5f-8a80a11658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690C80E-8408-4B2C-A3B1-348E2C5AE0B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TM03986989</Template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Wholesale Products</vt:lpstr>
      <vt:lpstr>ColumnTitle1</vt:lpstr>
      <vt:lpstr>'Wholesale Products'!Print_Titles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2019-06-20T07:43:58Z</dcterms:created>
  <dcterms:modified xsi:type="dcterms:W3CDTF">2025-03-21T05:54:23Z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